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36BBDA74-1D5C-427D-90B7-F6840FE0BF52}" xr6:coauthVersionLast="47" xr6:coauthVersionMax="47" xr10:uidLastSave="{00000000-0000-0000-0000-000000000000}"/>
  <bookViews>
    <workbookView xWindow="28680" yWindow="-120" windowWidth="29040" windowHeight="15720" tabRatio="782" activeTab="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2" i="1" l="1"/>
  <c r="F14" i="3"/>
  <c r="D33" i="1"/>
  <c r="D35" i="1"/>
  <c r="F16" i="3"/>
  <c r="F15" i="3"/>
  <c r="F13" i="3"/>
  <c r="F12" i="3"/>
  <c r="E161" i="1" l="1"/>
  <c r="C161" i="1"/>
  <c r="I77" i="1"/>
  <c r="I76" i="1"/>
  <c r="I75" i="1"/>
  <c r="I73" i="1"/>
  <c r="I72" i="1"/>
  <c r="I71" i="1"/>
  <c r="I70" i="1"/>
  <c r="I69" i="1"/>
  <c r="I68" i="1"/>
  <c r="I67" i="1"/>
  <c r="I65" i="1"/>
  <c r="I64" i="1"/>
  <c r="I63" i="1"/>
  <c r="I60" i="1"/>
  <c r="I59" i="1"/>
  <c r="I58" i="1"/>
  <c r="I56" i="1"/>
  <c r="I55" i="1"/>
  <c r="I54" i="1"/>
  <c r="I51" i="1"/>
  <c r="I50" i="1"/>
  <c r="I49" i="1"/>
  <c r="I48" i="1"/>
  <c r="I47" i="1"/>
  <c r="I45" i="1"/>
  <c r="I44" i="1"/>
  <c r="I43" i="1"/>
  <c r="I40" i="1"/>
  <c r="I39" i="1"/>
  <c r="I38" i="1"/>
  <c r="I36" i="1"/>
  <c r="I30" i="1"/>
  <c r="I29" i="1"/>
  <c r="I25" i="1"/>
  <c r="I21" i="1"/>
  <c r="I20" i="1"/>
  <c r="I19" i="1"/>
  <c r="I18" i="1"/>
  <c r="I17" i="1"/>
  <c r="I16" i="1"/>
  <c r="I15" i="1"/>
  <c r="G52" i="1"/>
  <c r="F52" i="1"/>
  <c r="E52" i="1"/>
  <c r="D52" i="1"/>
  <c r="G42" i="1"/>
  <c r="F42" i="1"/>
  <c r="E42" i="1"/>
  <c r="D42" i="1"/>
  <c r="G32" i="1"/>
  <c r="F32" i="1"/>
  <c r="E32" i="1"/>
  <c r="D32" i="1"/>
  <c r="G22" i="1"/>
  <c r="F22" i="1"/>
  <c r="E22" i="1"/>
  <c r="D22" i="1"/>
  <c r="C13" i="1"/>
  <c r="G14" i="1"/>
  <c r="F14" i="1"/>
  <c r="E14" i="1"/>
  <c r="H61" i="1"/>
  <c r="I61" i="1" s="1"/>
  <c r="H60" i="1"/>
  <c r="H59" i="1"/>
  <c r="H58" i="1"/>
  <c r="H57" i="1"/>
  <c r="I57" i="1" s="1"/>
  <c r="H56" i="1"/>
  <c r="H55" i="1"/>
  <c r="H54" i="1"/>
  <c r="H53" i="1"/>
  <c r="I53" i="1" s="1"/>
  <c r="H51" i="1"/>
  <c r="H50" i="1"/>
  <c r="H49" i="1"/>
  <c r="H48" i="1"/>
  <c r="H47" i="1"/>
  <c r="H46" i="1"/>
  <c r="I46" i="1" s="1"/>
  <c r="H45" i="1"/>
  <c r="H44" i="1"/>
  <c r="H43" i="1"/>
  <c r="H41" i="1"/>
  <c r="I41" i="1" s="1"/>
  <c r="H40" i="1"/>
  <c r="H39" i="1"/>
  <c r="H38" i="1"/>
  <c r="H37" i="1"/>
  <c r="I37" i="1" s="1"/>
  <c r="H36" i="1"/>
  <c r="H35" i="1"/>
  <c r="I35" i="1" s="1"/>
  <c r="H34" i="1"/>
  <c r="I34" i="1" s="1"/>
  <c r="H33" i="1"/>
  <c r="I33" i="1" s="1"/>
  <c r="H31" i="1"/>
  <c r="I31" i="1" s="1"/>
  <c r="H30" i="1"/>
  <c r="H29" i="1"/>
  <c r="H28" i="1"/>
  <c r="I28" i="1" s="1"/>
  <c r="H27" i="1"/>
  <c r="I27" i="1" s="1"/>
  <c r="H26" i="1"/>
  <c r="I26" i="1" s="1"/>
  <c r="H25" i="1"/>
  <c r="H24" i="1"/>
  <c r="I24" i="1" s="1"/>
  <c r="H23" i="1"/>
  <c r="I23" i="1" s="1"/>
  <c r="H21" i="1"/>
  <c r="H20" i="1"/>
  <c r="H19" i="1"/>
  <c r="H18" i="1"/>
  <c r="H17" i="1"/>
  <c r="H16" i="1"/>
  <c r="H15" i="1"/>
  <c r="D14" i="1"/>
  <c r="C52" i="1"/>
  <c r="C42" i="1"/>
  <c r="C32" i="1"/>
  <c r="C22" i="1"/>
  <c r="C14" i="1"/>
  <c r="H52" i="1" l="1"/>
  <c r="G13" i="1"/>
  <c r="G161" i="1" s="1"/>
  <c r="I52" i="1"/>
  <c r="H22" i="1"/>
  <c r="H32" i="1"/>
  <c r="I32" i="1"/>
  <c r="H14" i="1"/>
  <c r="I14" i="1"/>
  <c r="I22" i="1"/>
  <c r="I42" i="1"/>
  <c r="H42" i="1"/>
  <c r="D13" i="1"/>
  <c r="D161" i="1" s="1"/>
  <c r="E13" i="1"/>
  <c r="F13" i="1"/>
  <c r="F161" i="1" s="1"/>
  <c r="I13" i="1" l="1"/>
  <c r="I161" i="1" s="1"/>
  <c r="H13" i="1"/>
  <c r="H161" i="1" s="1"/>
  <c r="B1" i="6"/>
  <c r="B6" i="1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3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<sst xmlns="http://schemas.openxmlformats.org/spreadsheetml/2006/main" count="267" uniqueCount="153">
  <si>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</si>
  <si>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</si>
  <si>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</si>
  <si>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</si>
  <si>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</si>
  <si>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</si>
  <si>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</si>
  <si>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</si>
  <si>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</si>
  <si>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</si>
  <si>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</si>
  <si>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</si>
  <si>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</si>
  <si>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</si>
  <si>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</si>
  <si>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</si>
  <si>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</si>
  <si>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</si>
  <si>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</si>
  <si>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</si>
  <si>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</si>
  <si>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</si>
  <si>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</si>
  <si>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</si>
  <si>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</si>
  <si>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</si>
  <si>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</si>
  <si>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</si>
  <si>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</si>
  <si>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</si>
  <si>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</si>
  <si>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</si>
  <si>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</si>
  <si>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</si>
  <si>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</si>
  <si>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</si>
  <si>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</si>
  <si>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</si>
  <si>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</si>
  <si>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</si>
  <si>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</si>
  <si>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</si>
  <si>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</si>
  <si>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</si>
  <si>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</si>
  <si>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</si>
  <si>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</si>
  <si>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</si>
  <si>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</si>
  <si>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</si>
  <si>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</si>
  <si>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</si>
  <si>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</si>
  <si>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</si>
  <si>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</si>
  <si>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</si>
  <si>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</si>
  <si>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</si>
  <si>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</si>
  <si>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</si>
  <si>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</si>
  <si>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</si>
  <si>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</si>
  <si>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</si>
  <si>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</si>
  <si>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</si>
  <si>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</si>
  <si>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</si>
  <si>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</si>
  <si>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</si>
  <si>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</si>
  <si>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</si>
  <si>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</si>
  <si>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</si>
  <si>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</si>
  <si>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</si>
  <si>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</si>
  <si>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</si>
  <si>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</si>
  <si>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</si>
  <si>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</si>
  <si>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</si>
  <si>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</si>
  <si>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</si>
  <si>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</si>
  <si>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</si>
  <si>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</si>
  <si>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</si>
  <si>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</si>
  <si>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</si>
  <si>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</si>
  <si>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</si>
  <si>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</si>
  <si>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</si>
  <si>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</si>
  <si>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</si>
  <si>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</si>
  <si>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</si>
  <si>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</si>
  <si>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</si>
  <si>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</si>
  <si>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</si>
  <si>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</si>
  <si>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</si>
  <si>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</si>
  <si>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</si>
  <si>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</si>
  <si>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</si>
  <si>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</si>
  <si>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</si>
  <si>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</si>
  <si>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</si>
  <si>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</si>
  <si>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</si>
  <si>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</si>
  <si>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</si>
  <si>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</si>
  <si>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</si>
  <si>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</si>
  <si>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</si>
  <si>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</si>
  <si>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</si>
  <si>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</si>
  <si>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</si>
  <si>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</si>
  <si>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</si>
  <si>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</si>
  <si>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</si>
  <si>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</si>
  <si>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</si>
  <si>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</si>
  <si>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</si>
  <si>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</si>
  <si>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</si>
  <si>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</si>
  <si>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</si>
  <si>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</si>
  <si>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</si>
  <si>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</si>
  <si>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</si>
  <si>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</si>
  <si>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</si>
  <si>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</si>
  <si>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</si>
  <si>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</si>
  <si>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</si>
  <si>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</si>
  <si>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</si>
  <si>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INSTITUTO MUNICIPAL DE LAS MUJERES</t>
  </si>
  <si>
    <t>POR EL PERIODO REPORTADO NO SE TUVO BALANCE PRESUPUESTARIO NEGATIVO</t>
  </si>
  <si>
    <t>Ejercicio 2024</t>
  </si>
  <si>
    <t>POR EL PERIODO REPORTADO NO SE GENERO DEUDA PÚBLICA</t>
  </si>
  <si>
    <t>Correspondiente del 01/01/2024 AL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</si>
</sst>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4" fontId="1" fillId="0" borderId="38" xfId="0" applyNumberFormat="1" applyFont="1" applyBorder="1"/>
    <xf numFmtId="4" fontId="2" fillId="0" borderId="38" xfId="0" applyNumberFormat="1" applyFont="1" applyBorder="1"/>
    <xf numFmtId="164" fontId="1" fillId="0" borderId="38" xfId="0" applyNumberFormat="1" applyFont="1" applyBorder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4" fontId="2" fillId="0" borderId="0" xfId="0" applyNumberFormat="1" applyFont="1"/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A3" sqref="A3"/>
    </sheetView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152</v>
      </c>
      <c r="B3" s="24"/>
      <c r="C3" s="25" t="s">
        <v>4</v>
      </c>
      <c r="D3" s="27">
        <v>3</v>
      </c>
    </row>
    <row r="4" spans="1:4" x14ac:dyDescent="0.2">
      <c r="A4" s="74" t="s">
        <v>5</v>
      </c>
      <c r="B4" s="75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0.8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F3" sqref="F3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6" t="str">
        <f>'Notas de Disciplina Financiera'!A1</f>
        <v>INSTITUTO MUNICIPAL DE LAS MUJERES</v>
      </c>
      <c r="C1" s="76"/>
      <c r="D1" s="76"/>
      <c r="E1" s="40" t="s">
        <v>0</v>
      </c>
      <c r="F1" s="41">
        <f>'Notas de Disciplina Financiera'!D1</f>
        <v>2024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01/01/2024 AL 30/09/2024</v>
      </c>
      <c r="C3" s="76"/>
      <c r="D3" s="76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0" spans="1:6" x14ac:dyDescent="0.2">
      <c r="C10" s="1" t="s">
        <v>149</v>
      </c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L162"/>
  <sheetViews>
    <sheetView showGridLines="0" tabSelected="1" zoomScaleNormal="100" workbookViewId="0">
      <selection activeCell="H15" sqref="H15"/>
    </sheetView>
  </sheetViews>
  <sheetFormatPr baseColWidth="10" defaultColWidth="12" defaultRowHeight="10.199999999999999" x14ac:dyDescent="0.2"/>
  <cols>
    <col min="1" max="1" width="2.7109375" style="1" customWidth="1"/>
    <col min="2" max="2" width="83.28515625" style="1" customWidth="1"/>
    <col min="3" max="3" width="18" style="1" bestFit="1" customWidth="1"/>
    <col min="4" max="4" width="14.28515625" style="1" customWidth="1"/>
    <col min="5" max="5" width="13.28515625" style="1" customWidth="1"/>
    <col min="6" max="6" width="15" style="1" customWidth="1"/>
    <col min="7" max="7" width="14.7109375" style="1" customWidth="1"/>
    <col min="8" max="8" width="15.140625" style="1" bestFit="1" customWidth="1"/>
    <col min="9" max="9" width="18" style="1" bestFit="1" customWidth="1"/>
    <col min="10" max="11" width="12" style="1"/>
    <col min="12" max="12" width="14" style="1" customWidth="1"/>
    <col min="13" max="16384" width="12" style="1"/>
  </cols>
  <sheetData>
    <row r="1" spans="1:12" x14ac:dyDescent="0.2">
      <c r="B1" s="76" t="str">
        <f>'Notas de Disciplina Financiera'!A1</f>
        <v>INSTITUTO MUNICIPAL DE LAS MUJERES</v>
      </c>
      <c r="C1" s="76"/>
      <c r="D1" s="76"/>
      <c r="E1" s="40" t="s">
        <v>0</v>
      </c>
      <c r="F1" s="41">
        <f>'Notas de Disciplina Financiera'!D1</f>
        <v>2024</v>
      </c>
    </row>
    <row r="2" spans="1:12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12" x14ac:dyDescent="0.2">
      <c r="B3" s="76" t="str">
        <f>'Notas de Disciplina Financiera'!A3</f>
        <v>Correspondiente del 01/01/2024 AL 30/09/2024</v>
      </c>
      <c r="C3" s="76"/>
      <c r="D3" s="76"/>
      <c r="E3" s="40" t="s">
        <v>4</v>
      </c>
      <c r="F3" s="41">
        <f>'Notas de Disciplina Financiera'!D3</f>
        <v>3</v>
      </c>
    </row>
    <row r="5" spans="1:12" x14ac:dyDescent="0.2">
      <c r="B5" s="43" t="s">
        <v>25</v>
      </c>
    </row>
    <row r="6" spans="1:12" x14ac:dyDescent="0.2">
      <c r="B6" s="82" t="str">
        <f>B1</f>
        <v>INSTITUTO MUNICIPAL DE LAS MUJERES</v>
      </c>
      <c r="C6" s="82"/>
      <c r="D6" s="82"/>
      <c r="E6" s="82"/>
      <c r="F6" s="82"/>
      <c r="G6" s="82"/>
      <c r="H6" s="82"/>
      <c r="I6" s="82"/>
    </row>
    <row r="7" spans="1:12" x14ac:dyDescent="0.2">
      <c r="B7" s="77" t="s">
        <v>26</v>
      </c>
      <c r="C7" s="77"/>
      <c r="D7" s="77"/>
      <c r="E7" s="77"/>
      <c r="F7" s="77"/>
      <c r="G7" s="77"/>
      <c r="H7" s="77"/>
      <c r="I7" s="77"/>
    </row>
    <row r="8" spans="1:12" x14ac:dyDescent="0.2">
      <c r="B8" s="77" t="s">
        <v>27</v>
      </c>
      <c r="C8" s="77"/>
      <c r="D8" s="77"/>
      <c r="E8" s="77"/>
      <c r="F8" s="77"/>
      <c r="G8" s="77"/>
      <c r="H8" s="77"/>
      <c r="I8" s="77"/>
    </row>
    <row r="9" spans="1:12" x14ac:dyDescent="0.2">
      <c r="B9" s="77" t="str">
        <f>B3</f>
        <v>Correspondiente del 01/01/2024 AL 30/09/2024</v>
      </c>
      <c r="C9" s="77"/>
      <c r="D9" s="77"/>
      <c r="E9" s="77"/>
      <c r="F9" s="77"/>
      <c r="G9" s="77"/>
      <c r="H9" s="77"/>
      <c r="I9" s="77"/>
    </row>
    <row r="10" spans="1:12" x14ac:dyDescent="0.2">
      <c r="B10" s="78" t="s">
        <v>28</v>
      </c>
      <c r="C10" s="78"/>
      <c r="D10" s="78"/>
      <c r="E10" s="78"/>
      <c r="F10" s="78"/>
      <c r="G10" s="78"/>
      <c r="H10" s="78"/>
      <c r="I10" s="78"/>
    </row>
    <row r="11" spans="1:12" x14ac:dyDescent="0.2">
      <c r="B11" s="9"/>
      <c r="C11" s="9"/>
      <c r="D11" s="79" t="s">
        <v>29</v>
      </c>
      <c r="E11" s="80"/>
      <c r="F11" s="80"/>
      <c r="G11" s="80"/>
      <c r="H11" s="81"/>
      <c r="I11" s="9"/>
    </row>
    <row r="12" spans="1:12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12" x14ac:dyDescent="0.2">
      <c r="A13" s="42"/>
      <c r="B13" s="13" t="s">
        <v>38</v>
      </c>
      <c r="C13" s="3">
        <f>+C14+C22+C32+C42+C52+C62+C66+C74+C78</f>
        <v>59793731.102369979</v>
      </c>
      <c r="D13" s="3">
        <f t="shared" ref="D13:I13" si="0">+D14+D22+D32+D42+D52+D62+D66+D74+D78</f>
        <v>2078803.1000000003</v>
      </c>
      <c r="E13" s="3">
        <f t="shared" si="0"/>
        <v>0</v>
      </c>
      <c r="F13" s="3">
        <f t="shared" si="0"/>
        <v>909887.3</v>
      </c>
      <c r="G13" s="3">
        <f t="shared" si="0"/>
        <v>909887.3</v>
      </c>
      <c r="H13" s="3">
        <f t="shared" si="0"/>
        <v>2078803.1000000003</v>
      </c>
      <c r="I13" s="3">
        <f t="shared" si="0"/>
        <v>61872534.202369981</v>
      </c>
    </row>
    <row r="14" spans="1:12" x14ac:dyDescent="0.2">
      <c r="B14" s="17" t="s">
        <v>39</v>
      </c>
      <c r="C14" s="3">
        <f>+SUM(C15:C21)</f>
        <v>38430870.04377798</v>
      </c>
      <c r="D14" s="3">
        <f>+SUM(D15:D21)</f>
        <v>0</v>
      </c>
      <c r="E14" s="3">
        <f t="shared" ref="E14:I14" si="1">+SUM(E15:E21)</f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38430870.04377798</v>
      </c>
    </row>
    <row r="15" spans="1:12" x14ac:dyDescent="0.2">
      <c r="B15" s="16" t="s">
        <v>40</v>
      </c>
      <c r="C15" s="4">
        <v>21558835.312263116</v>
      </c>
      <c r="D15" s="4">
        <v>0</v>
      </c>
      <c r="E15" s="4">
        <v>0</v>
      </c>
      <c r="F15" s="4">
        <v>0</v>
      </c>
      <c r="G15" s="4">
        <v>0</v>
      </c>
      <c r="H15" s="4">
        <f>+D15-E15+F15-G15</f>
        <v>0</v>
      </c>
      <c r="I15" s="4">
        <f>+C15+H15</f>
        <v>21558835.312263116</v>
      </c>
      <c r="L15" s="94"/>
    </row>
    <row r="16" spans="1:12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61" si="2">+D16-E16+F16-G16</f>
        <v>0</v>
      </c>
      <c r="I16" s="4">
        <f t="shared" ref="I16:I21" si="3">+C16+H16</f>
        <v>0</v>
      </c>
      <c r="L16" s="94"/>
    </row>
    <row r="17" spans="2:12" x14ac:dyDescent="0.2">
      <c r="B17" s="16" t="s">
        <v>42</v>
      </c>
      <c r="C17" s="4">
        <v>3994739.2779934225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3994739.2779934225</v>
      </c>
      <c r="L17" s="94"/>
    </row>
    <row r="18" spans="2:12" x14ac:dyDescent="0.2">
      <c r="B18" s="16" t="s">
        <v>43</v>
      </c>
      <c r="C18" s="4">
        <v>7056523.804049395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7056523.804049395</v>
      </c>
      <c r="L18" s="94"/>
    </row>
    <row r="19" spans="2:12" x14ac:dyDescent="0.2">
      <c r="B19" s="16" t="s">
        <v>44</v>
      </c>
      <c r="C19" s="4">
        <v>5820771.6494720448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5820771.6494720448</v>
      </c>
      <c r="L19" s="94"/>
    </row>
    <row r="20" spans="2:12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  <c r="L20" s="94"/>
    </row>
    <row r="21" spans="2:12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  <c r="L21" s="94"/>
    </row>
    <row r="22" spans="2:12" x14ac:dyDescent="0.2">
      <c r="B22" s="17" t="s">
        <v>47</v>
      </c>
      <c r="C22" s="71">
        <f t="shared" ref="C22:I22" si="4">+SUM(C23:C31)</f>
        <v>1272862.0185919998</v>
      </c>
      <c r="D22" s="71">
        <f t="shared" si="4"/>
        <v>13000</v>
      </c>
      <c r="E22" s="71">
        <f t="shared" si="4"/>
        <v>0</v>
      </c>
      <c r="F22" s="71">
        <f t="shared" si="4"/>
        <v>87212.28</v>
      </c>
      <c r="G22" s="71">
        <f t="shared" si="4"/>
        <v>87212.28</v>
      </c>
      <c r="H22" s="71">
        <f t="shared" si="4"/>
        <v>13000</v>
      </c>
      <c r="I22" s="71">
        <f t="shared" si="4"/>
        <v>1285862.0185919998</v>
      </c>
      <c r="L22" s="94"/>
    </row>
    <row r="23" spans="2:12" x14ac:dyDescent="0.2">
      <c r="B23" s="16" t="s">
        <v>48</v>
      </c>
      <c r="C23" s="72">
        <v>590968.79999999993</v>
      </c>
      <c r="D23" s="4">
        <v>8000</v>
      </c>
      <c r="E23" s="4">
        <v>0</v>
      </c>
      <c r="F23" s="4">
        <v>0</v>
      </c>
      <c r="G23" s="4">
        <v>7000</v>
      </c>
      <c r="H23" s="4">
        <f t="shared" si="2"/>
        <v>1000</v>
      </c>
      <c r="I23" s="4">
        <f t="shared" ref="I23:I31" si="5">+C23+H23</f>
        <v>591968.79999999993</v>
      </c>
      <c r="L23" s="94"/>
    </row>
    <row r="24" spans="2:12" x14ac:dyDescent="0.2">
      <c r="B24" s="16" t="s">
        <v>49</v>
      </c>
      <c r="C24" s="72">
        <v>31226.703199999996</v>
      </c>
      <c r="D24" s="4">
        <v>0</v>
      </c>
      <c r="E24" s="4">
        <v>0</v>
      </c>
      <c r="F24" s="4">
        <v>60000</v>
      </c>
      <c r="G24" s="4">
        <v>0</v>
      </c>
      <c r="H24" s="4">
        <f t="shared" si="2"/>
        <v>60000</v>
      </c>
      <c r="I24" s="4">
        <f t="shared" si="5"/>
        <v>91226.703199999989</v>
      </c>
      <c r="L24" s="94"/>
    </row>
    <row r="25" spans="2:12" x14ac:dyDescent="0.2">
      <c r="B25" s="16" t="s">
        <v>50</v>
      </c>
      <c r="C25" s="72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2"/>
        <v>0</v>
      </c>
      <c r="I25" s="4">
        <f t="shared" si="5"/>
        <v>0</v>
      </c>
      <c r="L25" s="94"/>
    </row>
    <row r="26" spans="2:12" x14ac:dyDescent="0.2">
      <c r="B26" s="16" t="s">
        <v>51</v>
      </c>
      <c r="C26" s="72">
        <v>10008.6</v>
      </c>
      <c r="D26" s="4">
        <v>0</v>
      </c>
      <c r="E26" s="4">
        <v>0</v>
      </c>
      <c r="F26" s="4">
        <v>22312.28</v>
      </c>
      <c r="G26" s="4">
        <v>0</v>
      </c>
      <c r="H26" s="4">
        <f t="shared" si="2"/>
        <v>22312.28</v>
      </c>
      <c r="I26" s="4">
        <f t="shared" si="5"/>
        <v>32320.879999999997</v>
      </c>
      <c r="L26" s="94"/>
    </row>
    <row r="27" spans="2:12" x14ac:dyDescent="0.2">
      <c r="B27" s="16" t="s">
        <v>52</v>
      </c>
      <c r="C27" s="72">
        <v>18748.399999999998</v>
      </c>
      <c r="D27" s="4">
        <v>5000</v>
      </c>
      <c r="E27" s="4">
        <v>0</v>
      </c>
      <c r="F27" s="4">
        <v>4900</v>
      </c>
      <c r="G27" s="4">
        <v>0</v>
      </c>
      <c r="H27" s="4">
        <f t="shared" si="2"/>
        <v>9900</v>
      </c>
      <c r="I27" s="4">
        <f t="shared" si="5"/>
        <v>28648.399999999998</v>
      </c>
      <c r="L27" s="94"/>
    </row>
    <row r="28" spans="2:12" x14ac:dyDescent="0.2">
      <c r="B28" s="16" t="s">
        <v>53</v>
      </c>
      <c r="C28" s="72">
        <v>287999.97359999997</v>
      </c>
      <c r="D28" s="4">
        <v>0</v>
      </c>
      <c r="E28" s="4">
        <v>0</v>
      </c>
      <c r="F28" s="4">
        <v>0</v>
      </c>
      <c r="G28" s="4">
        <v>60000</v>
      </c>
      <c r="H28" s="4">
        <f t="shared" si="2"/>
        <v>-60000</v>
      </c>
      <c r="I28" s="4">
        <f t="shared" si="5"/>
        <v>227999.97359999997</v>
      </c>
      <c r="L28" s="94"/>
    </row>
    <row r="29" spans="2:12" x14ac:dyDescent="0.2">
      <c r="B29" s="16" t="s">
        <v>54</v>
      </c>
      <c r="C29" s="72">
        <v>117805.5</v>
      </c>
      <c r="D29" s="4">
        <v>0</v>
      </c>
      <c r="E29" s="4">
        <v>0</v>
      </c>
      <c r="F29" s="4">
        <v>0</v>
      </c>
      <c r="G29" s="4">
        <v>0</v>
      </c>
      <c r="H29" s="4">
        <f t="shared" si="2"/>
        <v>0</v>
      </c>
      <c r="I29" s="4">
        <f t="shared" si="5"/>
        <v>117805.5</v>
      </c>
      <c r="L29" s="94"/>
    </row>
    <row r="30" spans="2:12" x14ac:dyDescent="0.2">
      <c r="B30" s="16" t="s">
        <v>55</v>
      </c>
      <c r="C30" s="72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2"/>
        <v>0</v>
      </c>
      <c r="I30" s="4">
        <f t="shared" si="5"/>
        <v>0</v>
      </c>
      <c r="L30" s="94"/>
    </row>
    <row r="31" spans="2:12" x14ac:dyDescent="0.2">
      <c r="B31" s="16" t="s">
        <v>56</v>
      </c>
      <c r="C31" s="72">
        <v>216104.041792</v>
      </c>
      <c r="D31" s="4">
        <v>0</v>
      </c>
      <c r="E31" s="4">
        <v>0</v>
      </c>
      <c r="F31" s="4">
        <v>0</v>
      </c>
      <c r="G31" s="4">
        <v>20212.28</v>
      </c>
      <c r="H31" s="4">
        <f t="shared" si="2"/>
        <v>-20212.28</v>
      </c>
      <c r="I31" s="4">
        <f t="shared" si="5"/>
        <v>195891.761792</v>
      </c>
      <c r="L31" s="94"/>
    </row>
    <row r="32" spans="2:12" x14ac:dyDescent="0.2">
      <c r="B32" s="17" t="s">
        <v>57</v>
      </c>
      <c r="C32" s="73">
        <f t="shared" ref="C32:I32" si="6">+SUM(C33:C41)</f>
        <v>10208915.93</v>
      </c>
      <c r="D32" s="73">
        <f t="shared" si="6"/>
        <v>504077.69999999995</v>
      </c>
      <c r="E32" s="73">
        <f t="shared" si="6"/>
        <v>0</v>
      </c>
      <c r="F32" s="73">
        <f t="shared" si="6"/>
        <v>650953</v>
      </c>
      <c r="G32" s="73">
        <f t="shared" si="6"/>
        <v>74363</v>
      </c>
      <c r="H32" s="73">
        <f t="shared" si="6"/>
        <v>1080667.7</v>
      </c>
      <c r="I32" s="73">
        <f t="shared" si="6"/>
        <v>11289583.629999999</v>
      </c>
      <c r="L32" s="94"/>
    </row>
    <row r="33" spans="2:12" x14ac:dyDescent="0.2">
      <c r="B33" s="16" t="s">
        <v>58</v>
      </c>
      <c r="C33" s="72">
        <v>411205</v>
      </c>
      <c r="D33" s="4">
        <f>59980+1000</f>
        <v>60980</v>
      </c>
      <c r="E33" s="4">
        <v>0</v>
      </c>
      <c r="F33" s="4">
        <v>0</v>
      </c>
      <c r="G33" s="4">
        <v>40000</v>
      </c>
      <c r="H33" s="4">
        <f t="shared" si="2"/>
        <v>20980</v>
      </c>
      <c r="I33" s="4">
        <f t="shared" ref="I33:I41" si="7">+C33+H33</f>
        <v>432185</v>
      </c>
      <c r="L33" s="94"/>
    </row>
    <row r="34" spans="2:12" x14ac:dyDescent="0.2">
      <c r="B34" s="16" t="s">
        <v>59</v>
      </c>
      <c r="C34" s="72">
        <v>41468.44</v>
      </c>
      <c r="D34" s="4">
        <v>0</v>
      </c>
      <c r="E34" s="4">
        <v>0</v>
      </c>
      <c r="F34" s="4">
        <v>38818</v>
      </c>
      <c r="G34" s="4">
        <v>0</v>
      </c>
      <c r="H34" s="4">
        <f t="shared" si="2"/>
        <v>38818</v>
      </c>
      <c r="I34" s="4">
        <f t="shared" si="7"/>
        <v>80286.44</v>
      </c>
      <c r="L34" s="94"/>
    </row>
    <row r="35" spans="2:12" x14ac:dyDescent="0.2">
      <c r="B35" s="16" t="s">
        <v>60</v>
      </c>
      <c r="C35" s="72">
        <v>3201595.54</v>
      </c>
      <c r="D35" s="4">
        <f>80627.12+176470.58+90000+16000</f>
        <v>363097.69999999995</v>
      </c>
      <c r="E35" s="4">
        <v>0</v>
      </c>
      <c r="F35" s="4">
        <v>0</v>
      </c>
      <c r="G35" s="4">
        <v>0</v>
      </c>
      <c r="H35" s="4">
        <f t="shared" si="2"/>
        <v>363097.69999999995</v>
      </c>
      <c r="I35" s="4">
        <f t="shared" si="7"/>
        <v>3564693.24</v>
      </c>
      <c r="L35" s="94"/>
    </row>
    <row r="36" spans="2:12" x14ac:dyDescent="0.2">
      <c r="B36" s="16" t="s">
        <v>61</v>
      </c>
      <c r="C36" s="72">
        <v>303437.69</v>
      </c>
      <c r="D36" s="4">
        <v>0</v>
      </c>
      <c r="E36" s="4">
        <v>0</v>
      </c>
      <c r="F36" s="4">
        <v>0</v>
      </c>
      <c r="G36" s="4">
        <v>14043</v>
      </c>
      <c r="H36" s="4">
        <f t="shared" si="2"/>
        <v>-14043</v>
      </c>
      <c r="I36" s="4">
        <f t="shared" si="7"/>
        <v>289394.69</v>
      </c>
      <c r="L36" s="94"/>
    </row>
    <row r="37" spans="2:12" x14ac:dyDescent="0.2">
      <c r="B37" s="16" t="s">
        <v>62</v>
      </c>
      <c r="C37" s="72">
        <v>1548273.6600000001</v>
      </c>
      <c r="D37" s="4">
        <v>0</v>
      </c>
      <c r="E37" s="4">
        <v>0</v>
      </c>
      <c r="F37" s="4">
        <v>35545</v>
      </c>
      <c r="G37" s="4">
        <v>0</v>
      </c>
      <c r="H37" s="4">
        <f t="shared" si="2"/>
        <v>35545</v>
      </c>
      <c r="I37" s="4">
        <f t="shared" si="7"/>
        <v>1583818.6600000001</v>
      </c>
      <c r="L37" s="94"/>
    </row>
    <row r="38" spans="2:12" x14ac:dyDescent="0.2">
      <c r="B38" s="16" t="s">
        <v>63</v>
      </c>
      <c r="C38" s="72">
        <v>114476.87999999971</v>
      </c>
      <c r="D38" s="4">
        <v>0</v>
      </c>
      <c r="E38" s="4">
        <v>0</v>
      </c>
      <c r="F38" s="4">
        <v>0</v>
      </c>
      <c r="G38" s="4">
        <v>0</v>
      </c>
      <c r="H38" s="4">
        <f t="shared" si="2"/>
        <v>0</v>
      </c>
      <c r="I38" s="4">
        <f t="shared" si="7"/>
        <v>114476.87999999971</v>
      </c>
      <c r="L38" s="94"/>
    </row>
    <row r="39" spans="2:12" x14ac:dyDescent="0.2">
      <c r="B39" s="16" t="s">
        <v>64</v>
      </c>
      <c r="C39" s="72">
        <v>61000</v>
      </c>
      <c r="D39" s="4">
        <v>0</v>
      </c>
      <c r="E39" s="4">
        <v>0</v>
      </c>
      <c r="F39" s="4">
        <v>0</v>
      </c>
      <c r="G39" s="4">
        <v>0</v>
      </c>
      <c r="H39" s="4">
        <f t="shared" si="2"/>
        <v>0</v>
      </c>
      <c r="I39" s="4">
        <f t="shared" si="7"/>
        <v>61000</v>
      </c>
      <c r="L39" s="94"/>
    </row>
    <row r="40" spans="2:12" x14ac:dyDescent="0.2">
      <c r="B40" s="16" t="s">
        <v>65</v>
      </c>
      <c r="C40" s="72">
        <v>657178.84</v>
      </c>
      <c r="D40" s="4">
        <v>0</v>
      </c>
      <c r="E40" s="4">
        <v>0</v>
      </c>
      <c r="F40" s="4">
        <v>0</v>
      </c>
      <c r="G40" s="4">
        <v>0</v>
      </c>
      <c r="H40" s="4">
        <f t="shared" si="2"/>
        <v>0</v>
      </c>
      <c r="I40" s="4">
        <f t="shared" si="7"/>
        <v>657178.84</v>
      </c>
      <c r="L40" s="94"/>
    </row>
    <row r="41" spans="2:12" x14ac:dyDescent="0.2">
      <c r="B41" s="16" t="s">
        <v>66</v>
      </c>
      <c r="C41" s="72">
        <v>3870279.88</v>
      </c>
      <c r="D41" s="4">
        <v>80000</v>
      </c>
      <c r="E41" s="4">
        <v>0</v>
      </c>
      <c r="F41" s="4">
        <v>576590</v>
      </c>
      <c r="G41" s="4">
        <v>20320</v>
      </c>
      <c r="H41" s="4">
        <f t="shared" si="2"/>
        <v>636270</v>
      </c>
      <c r="I41" s="4">
        <f t="shared" si="7"/>
        <v>4506549.88</v>
      </c>
      <c r="L41" s="94"/>
    </row>
    <row r="42" spans="2:12" x14ac:dyDescent="0.2">
      <c r="B42" s="17" t="s">
        <v>67</v>
      </c>
      <c r="C42" s="71">
        <f t="shared" ref="C42:I42" si="8">+SUM(C43:C51)</f>
        <v>8791200</v>
      </c>
      <c r="D42" s="71">
        <f t="shared" si="8"/>
        <v>1561725.4000000004</v>
      </c>
      <c r="E42" s="71">
        <f t="shared" si="8"/>
        <v>0</v>
      </c>
      <c r="F42" s="71">
        <f t="shared" si="8"/>
        <v>0</v>
      </c>
      <c r="G42" s="71">
        <f t="shared" si="8"/>
        <v>576590</v>
      </c>
      <c r="H42" s="71">
        <f t="shared" si="8"/>
        <v>985135.40000000037</v>
      </c>
      <c r="I42" s="71">
        <f t="shared" si="8"/>
        <v>9776335.4000000004</v>
      </c>
      <c r="L42" s="94"/>
    </row>
    <row r="43" spans="2:12" x14ac:dyDescent="0.2">
      <c r="B43" s="16" t="s">
        <v>68</v>
      </c>
      <c r="C43" s="72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2"/>
        <v>0</v>
      </c>
      <c r="I43" s="4">
        <f t="shared" ref="I43:I51" si="9">+C43+H43</f>
        <v>0</v>
      </c>
      <c r="L43" s="94"/>
    </row>
    <row r="44" spans="2:12" x14ac:dyDescent="0.2">
      <c r="B44" s="16" t="s">
        <v>69</v>
      </c>
      <c r="C44" s="72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2"/>
        <v>0</v>
      </c>
      <c r="I44" s="4">
        <f t="shared" si="9"/>
        <v>0</v>
      </c>
      <c r="L44" s="94"/>
    </row>
    <row r="45" spans="2:12" x14ac:dyDescent="0.2">
      <c r="B45" s="16" t="s">
        <v>70</v>
      </c>
      <c r="C45" s="72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2"/>
        <v>0</v>
      </c>
      <c r="I45" s="4">
        <f t="shared" si="9"/>
        <v>0</v>
      </c>
      <c r="L45" s="94"/>
    </row>
    <row r="46" spans="2:12" x14ac:dyDescent="0.2">
      <c r="B46" s="16" t="s">
        <v>71</v>
      </c>
      <c r="C46" s="72">
        <v>8791200</v>
      </c>
      <c r="D46" s="4">
        <v>1561725.4000000004</v>
      </c>
      <c r="E46" s="4">
        <v>0</v>
      </c>
      <c r="F46" s="4">
        <v>0</v>
      </c>
      <c r="G46" s="4">
        <v>576590</v>
      </c>
      <c r="H46" s="4">
        <f t="shared" si="2"/>
        <v>985135.40000000037</v>
      </c>
      <c r="I46" s="4">
        <f t="shared" si="9"/>
        <v>9776335.4000000004</v>
      </c>
      <c r="L46" s="94"/>
    </row>
    <row r="47" spans="2:12" x14ac:dyDescent="0.2">
      <c r="B47" s="16" t="s">
        <v>72</v>
      </c>
      <c r="C47" s="72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2"/>
        <v>0</v>
      </c>
      <c r="I47" s="4">
        <f t="shared" si="9"/>
        <v>0</v>
      </c>
      <c r="L47" s="94"/>
    </row>
    <row r="48" spans="2:12" x14ac:dyDescent="0.2">
      <c r="B48" s="16" t="s">
        <v>73</v>
      </c>
      <c r="C48" s="72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2"/>
        <v>0</v>
      </c>
      <c r="I48" s="4">
        <f t="shared" si="9"/>
        <v>0</v>
      </c>
      <c r="L48" s="94"/>
    </row>
    <row r="49" spans="2:12" x14ac:dyDescent="0.2">
      <c r="B49" s="16" t="s">
        <v>74</v>
      </c>
      <c r="C49" s="72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2"/>
        <v>0</v>
      </c>
      <c r="I49" s="4">
        <f t="shared" si="9"/>
        <v>0</v>
      </c>
      <c r="L49" s="94"/>
    </row>
    <row r="50" spans="2:12" x14ac:dyDescent="0.2">
      <c r="B50" s="16" t="s">
        <v>75</v>
      </c>
      <c r="C50" s="72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2"/>
        <v>0</v>
      </c>
      <c r="I50" s="4">
        <f t="shared" si="9"/>
        <v>0</v>
      </c>
      <c r="L50" s="94"/>
    </row>
    <row r="51" spans="2:12" x14ac:dyDescent="0.2">
      <c r="B51" s="16" t="s">
        <v>76</v>
      </c>
      <c r="C51" s="72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2"/>
        <v>0</v>
      </c>
      <c r="I51" s="4">
        <f t="shared" si="9"/>
        <v>0</v>
      </c>
      <c r="L51" s="94"/>
    </row>
    <row r="52" spans="2:12" x14ac:dyDescent="0.2">
      <c r="B52" s="17" t="s">
        <v>77</v>
      </c>
      <c r="C52" s="71">
        <f t="shared" ref="C52:I52" si="10">+SUM(C53:C61)</f>
        <v>1089883.1100000001</v>
      </c>
      <c r="D52" s="71">
        <f t="shared" si="10"/>
        <v>0</v>
      </c>
      <c r="E52" s="71">
        <f t="shared" si="10"/>
        <v>0</v>
      </c>
      <c r="F52" s="71">
        <f t="shared" si="10"/>
        <v>171722.02000000002</v>
      </c>
      <c r="G52" s="71">
        <f t="shared" si="10"/>
        <v>171722.02</v>
      </c>
      <c r="H52" s="71">
        <f t="shared" si="10"/>
        <v>0</v>
      </c>
      <c r="I52" s="71">
        <f t="shared" si="10"/>
        <v>1089883.1100000001</v>
      </c>
      <c r="L52" s="94"/>
    </row>
    <row r="53" spans="2:12" x14ac:dyDescent="0.2">
      <c r="B53" s="16" t="s">
        <v>78</v>
      </c>
      <c r="C53" s="72">
        <v>360413.31</v>
      </c>
      <c r="D53" s="4">
        <v>0</v>
      </c>
      <c r="E53" s="4">
        <v>0</v>
      </c>
      <c r="F53" s="4">
        <v>312</v>
      </c>
      <c r="G53" s="4">
        <v>4049.62</v>
      </c>
      <c r="H53" s="4">
        <f t="shared" si="2"/>
        <v>-3737.62</v>
      </c>
      <c r="I53" s="4">
        <f t="shared" ref="I53:I61" si="11">+C53+H53</f>
        <v>356675.69</v>
      </c>
      <c r="L53" s="94"/>
    </row>
    <row r="54" spans="2:12" x14ac:dyDescent="0.2">
      <c r="B54" s="16" t="s">
        <v>79</v>
      </c>
      <c r="C54" s="72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2"/>
        <v>0</v>
      </c>
      <c r="I54" s="4">
        <f t="shared" si="11"/>
        <v>0</v>
      </c>
      <c r="L54" s="94"/>
    </row>
    <row r="55" spans="2:12" x14ac:dyDescent="0.2">
      <c r="B55" s="16" t="s">
        <v>80</v>
      </c>
      <c r="C55" s="72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2"/>
        <v>0</v>
      </c>
      <c r="I55" s="4">
        <f t="shared" si="11"/>
        <v>0</v>
      </c>
      <c r="L55" s="94"/>
    </row>
    <row r="56" spans="2:12" x14ac:dyDescent="0.2">
      <c r="B56" s="16" t="s">
        <v>81</v>
      </c>
      <c r="C56" s="72">
        <v>332640</v>
      </c>
      <c r="D56" s="4">
        <v>0</v>
      </c>
      <c r="E56" s="4">
        <v>0</v>
      </c>
      <c r="F56" s="4">
        <v>85030</v>
      </c>
      <c r="G56" s="4">
        <v>0</v>
      </c>
      <c r="H56" s="4">
        <f t="shared" si="2"/>
        <v>85030</v>
      </c>
      <c r="I56" s="4">
        <f t="shared" si="11"/>
        <v>417670</v>
      </c>
      <c r="L56" s="94"/>
    </row>
    <row r="57" spans="2:12" x14ac:dyDescent="0.2">
      <c r="B57" s="16" t="s">
        <v>82</v>
      </c>
      <c r="C57" s="72">
        <v>0</v>
      </c>
      <c r="D57" s="4">
        <v>0</v>
      </c>
      <c r="E57" s="4">
        <v>0</v>
      </c>
      <c r="F57" s="4">
        <v>4050.02</v>
      </c>
      <c r="G57" s="4">
        <v>0</v>
      </c>
      <c r="H57" s="4">
        <f t="shared" si="2"/>
        <v>4050.02</v>
      </c>
      <c r="I57" s="4">
        <f t="shared" si="11"/>
        <v>4050.02</v>
      </c>
      <c r="L57" s="94"/>
    </row>
    <row r="58" spans="2:12" x14ac:dyDescent="0.2">
      <c r="B58" s="16" t="s">
        <v>83</v>
      </c>
      <c r="C58" s="72">
        <v>168559.8</v>
      </c>
      <c r="D58" s="4">
        <v>0</v>
      </c>
      <c r="E58" s="4">
        <v>0</v>
      </c>
      <c r="F58" s="4">
        <v>82330</v>
      </c>
      <c r="G58" s="4">
        <v>0</v>
      </c>
      <c r="H58" s="4">
        <f t="shared" si="2"/>
        <v>82330</v>
      </c>
      <c r="I58" s="4">
        <f t="shared" si="11"/>
        <v>250889.8</v>
      </c>
      <c r="L58" s="94"/>
    </row>
    <row r="59" spans="2:12" x14ac:dyDescent="0.2">
      <c r="B59" s="16" t="s">
        <v>84</v>
      </c>
      <c r="C59" s="72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2"/>
        <v>0</v>
      </c>
      <c r="I59" s="4">
        <f t="shared" si="11"/>
        <v>0</v>
      </c>
      <c r="L59" s="94"/>
    </row>
    <row r="60" spans="2:12" x14ac:dyDescent="0.2">
      <c r="B60" s="16" t="s">
        <v>85</v>
      </c>
      <c r="C60" s="72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2"/>
        <v>0</v>
      </c>
      <c r="I60" s="4">
        <f t="shared" si="11"/>
        <v>0</v>
      </c>
      <c r="L60" s="94"/>
    </row>
    <row r="61" spans="2:12" x14ac:dyDescent="0.2">
      <c r="B61" s="16" t="s">
        <v>86</v>
      </c>
      <c r="C61" s="72">
        <v>228270</v>
      </c>
      <c r="D61" s="4">
        <v>0</v>
      </c>
      <c r="E61" s="4">
        <v>0</v>
      </c>
      <c r="F61" s="4">
        <v>0</v>
      </c>
      <c r="G61" s="4">
        <v>167672.4</v>
      </c>
      <c r="H61" s="4">
        <f t="shared" si="2"/>
        <v>-167672.4</v>
      </c>
      <c r="I61" s="4">
        <f t="shared" si="11"/>
        <v>60597.600000000006</v>
      </c>
      <c r="L61" s="94"/>
    </row>
    <row r="62" spans="2:12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L62" s="94">
        <f t="shared" ref="L16:L62" si="12">+I62-K62</f>
        <v>0</v>
      </c>
    </row>
    <row r="63" spans="2:12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f t="shared" ref="I63:I65" si="13">+C63+H63</f>
        <v>0</v>
      </c>
    </row>
    <row r="64" spans="2:12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f t="shared" si="13"/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f t="shared" si="13"/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f t="shared" ref="I67:I73" si="14">+C67+H67</f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f t="shared" si="14"/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f t="shared" si="14"/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f t="shared" si="14"/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f t="shared" si="14"/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f t="shared" si="14"/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f t="shared" si="14"/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f t="shared" ref="I75:I77" si="15">+C75+H75</f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f t="shared" si="15"/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f t="shared" si="15"/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+C13+C87</f>
        <v>59793731.102369979</v>
      </c>
      <c r="D161" s="6">
        <f t="shared" ref="D161:I161" si="16">+D13+D87</f>
        <v>2078803.1000000003</v>
      </c>
      <c r="E161" s="6">
        <f t="shared" si="16"/>
        <v>0</v>
      </c>
      <c r="F161" s="6">
        <f t="shared" si="16"/>
        <v>909887.3</v>
      </c>
      <c r="G161" s="6">
        <f t="shared" si="16"/>
        <v>909887.3</v>
      </c>
      <c r="H161" s="6">
        <f t="shared" si="16"/>
        <v>2078803.1000000003</v>
      </c>
      <c r="I161" s="6">
        <f t="shared" si="16"/>
        <v>61872534.202369981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E13" sqref="E13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5.28515625" style="1" customWidth="1"/>
    <col min="6" max="6" width="16.28515625" style="1" customWidth="1"/>
    <col min="7" max="16384" width="12" style="1"/>
  </cols>
  <sheetData>
    <row r="1" spans="1:6" x14ac:dyDescent="0.2">
      <c r="B1" s="76" t="str">
        <f>'Notas de Disciplina Financiera'!A1</f>
        <v>INSTITUTO MUNICIPAL DE LAS MUJERES</v>
      </c>
      <c r="C1" s="76"/>
      <c r="D1" s="76"/>
      <c r="E1" s="40" t="s">
        <v>0</v>
      </c>
      <c r="F1" s="41">
        <f>'Notas de Disciplina Financiera'!D1</f>
        <v>2024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01/01/2024 AL 30/09/2024</v>
      </c>
      <c r="C3" s="76"/>
      <c r="D3" s="76"/>
      <c r="E3" s="40" t="s">
        <v>4</v>
      </c>
      <c r="F3" s="41">
        <f>'Notas de Disciplina Financiera'!D3</f>
        <v>3</v>
      </c>
    </row>
    <row r="5" spans="1:6" ht="10.8" thickBot="1" x14ac:dyDescent="0.25">
      <c r="C5" s="43" t="s">
        <v>113</v>
      </c>
    </row>
    <row r="6" spans="1:6" x14ac:dyDescent="0.2">
      <c r="B6" s="85" t="str">
        <f>B1</f>
        <v>INSTITUTO MUNICIPAL DE LAS MUJERES</v>
      </c>
      <c r="C6" s="86"/>
      <c r="D6" s="86"/>
      <c r="E6" s="86"/>
      <c r="F6" s="87"/>
    </row>
    <row r="7" spans="1:6" x14ac:dyDescent="0.2">
      <c r="B7" s="88" t="s">
        <v>114</v>
      </c>
      <c r="C7" s="89"/>
      <c r="D7" s="89"/>
      <c r="E7" s="89"/>
      <c r="F7" s="90"/>
    </row>
    <row r="8" spans="1:6" x14ac:dyDescent="0.2">
      <c r="B8" s="91" t="s">
        <v>150</v>
      </c>
      <c r="C8" s="92"/>
      <c r="D8" s="92"/>
      <c r="E8" s="92"/>
      <c r="F8" s="93"/>
    </row>
    <row r="9" spans="1:6" ht="20.399999999999999" x14ac:dyDescent="0.2">
      <c r="B9" s="83" t="s">
        <v>115</v>
      </c>
      <c r="C9" s="84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3"/>
      <c r="C10" s="84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29625772.170000006</v>
      </c>
      <c r="E11" s="54">
        <f t="shared" ref="E11:F11" si="0">SUM(E12:E20)</f>
        <v>29452284.830000002</v>
      </c>
      <c r="F11" s="55">
        <f t="shared" si="0"/>
        <v>173487.33999999985</v>
      </c>
    </row>
    <row r="12" spans="1:6" x14ac:dyDescent="0.2">
      <c r="B12" s="56">
        <v>1000</v>
      </c>
      <c r="C12" s="57" t="s">
        <v>124</v>
      </c>
      <c r="D12" s="58">
        <v>19095598.060000002</v>
      </c>
      <c r="E12" s="58">
        <v>18968797.060000002</v>
      </c>
      <c r="F12" s="59">
        <f>+D12-E12</f>
        <v>126801</v>
      </c>
    </row>
    <row r="13" spans="1:6" x14ac:dyDescent="0.2">
      <c r="B13" s="56">
        <v>2000</v>
      </c>
      <c r="C13" s="57" t="s">
        <v>125</v>
      </c>
      <c r="D13" s="58">
        <v>562632.86</v>
      </c>
      <c r="E13" s="58">
        <v>562632.86</v>
      </c>
      <c r="F13" s="59">
        <f t="shared" ref="F13:F16" si="1">+D13-E13</f>
        <v>0</v>
      </c>
    </row>
    <row r="14" spans="1:6" x14ac:dyDescent="0.2">
      <c r="B14" s="56">
        <v>3000</v>
      </c>
      <c r="C14" s="57" t="s">
        <v>126</v>
      </c>
      <c r="D14" s="58">
        <v>5838148.4800000004</v>
      </c>
      <c r="E14" s="58">
        <v>5791462.1400000006</v>
      </c>
      <c r="F14" s="59">
        <f t="shared" si="1"/>
        <v>46686.339999999851</v>
      </c>
    </row>
    <row r="15" spans="1:6" x14ac:dyDescent="0.2">
      <c r="B15" s="56">
        <v>4000</v>
      </c>
      <c r="C15" s="57" t="s">
        <v>127</v>
      </c>
      <c r="D15" s="58">
        <v>3428499.76</v>
      </c>
      <c r="E15" s="58">
        <v>3428499.76</v>
      </c>
      <c r="F15" s="59">
        <f t="shared" si="1"/>
        <v>0</v>
      </c>
    </row>
    <row r="16" spans="1:6" x14ac:dyDescent="0.2">
      <c r="B16" s="56">
        <v>5000</v>
      </c>
      <c r="C16" s="57" t="s">
        <v>128</v>
      </c>
      <c r="D16" s="58">
        <v>700893.01</v>
      </c>
      <c r="E16" s="58">
        <v>700893.01</v>
      </c>
      <c r="F16" s="59">
        <f t="shared" si="1"/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2">SUM(E22:E30)</f>
        <v>0</v>
      </c>
      <c r="F21" s="62">
        <f t="shared" si="2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0.8" thickBot="1" x14ac:dyDescent="0.25">
      <c r="B31" s="48"/>
      <c r="C31" s="49" t="s">
        <v>36</v>
      </c>
      <c r="D31" s="50">
        <f>D11+D21</f>
        <v>29625772.170000006</v>
      </c>
      <c r="E31" s="50">
        <f t="shared" ref="E31:F31" si="3">E11+E21</f>
        <v>29452284.830000002</v>
      </c>
      <c r="F31" s="51">
        <f t="shared" si="3"/>
        <v>173487.33999999985</v>
      </c>
    </row>
    <row r="33" spans="3:3" x14ac:dyDescent="0.2">
      <c r="C33" s="70" t="s">
        <v>134</v>
      </c>
    </row>
    <row r="34" spans="3:3" x14ac:dyDescent="0.2">
      <c r="C34" s="69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5"/>
  <sheetViews>
    <sheetView showGridLines="0" workbookViewId="0">
      <selection activeCell="C12" sqref="C12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6" t="str">
        <f>'Notas de Disciplina Financiera'!A1</f>
        <v>INSTITUTO MUNICIPAL DE LAS MUJERES</v>
      </c>
      <c r="C1" s="76"/>
      <c r="D1" s="76"/>
      <c r="E1" s="40" t="s">
        <v>0</v>
      </c>
      <c r="F1" s="41">
        <f>'Notas de Disciplina Financiera'!D1</f>
        <v>2024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01/01/2024 AL 30/09/2024</v>
      </c>
      <c r="C3" s="76"/>
      <c r="D3" s="76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2" spans="1:6" x14ac:dyDescent="0.2">
      <c r="C12" s="1" t="s">
        <v>151</v>
      </c>
    </row>
    <row r="14" spans="1:6" x14ac:dyDescent="0.2">
      <c r="C14" s="70" t="s">
        <v>140</v>
      </c>
    </row>
    <row r="15" spans="1:6" x14ac:dyDescent="0.2">
      <c r="C15" s="69" t="s">
        <v>141</v>
      </c>
    </row>
  </sheetData>
  <mergeCells count="3">
    <mergeCell ref="B1:D1"/>
    <mergeCell ref="B2:D2"/>
    <mergeCell ref="B3:D3"/>
  </mergeCells>
  <hyperlinks>
    <hyperlink ref="C14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C11" sqref="C11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6" t="str">
        <f>'Notas de Disciplina Financiera'!A1</f>
        <v>INSTITUTO MUNICIPAL DE LAS MUJERES</v>
      </c>
      <c r="C1" s="76"/>
      <c r="D1" s="76"/>
      <c r="E1" s="40" t="s">
        <v>0</v>
      </c>
      <c r="F1" s="41">
        <f>'Notas de Disciplina Financiera'!D1</f>
        <v>2024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01/01/2024 AL 30/09/2024</v>
      </c>
      <c r="C3" s="76"/>
      <c r="D3" s="76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1" spans="1:6" x14ac:dyDescent="0.2">
      <c r="C11" s="1" t="s">
        <v>151</v>
      </c>
    </row>
    <row r="13" spans="1:6" x14ac:dyDescent="0.2">
      <c r="C13" s="70" t="s">
        <v>145</v>
      </c>
    </row>
    <row r="14" spans="1:6" x14ac:dyDescent="0.2">
      <c r="C14" s="69" t="s">
        <v>146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0"/>
  <sheetViews>
    <sheetView showGridLines="0" workbookViewId="0">
      <selection activeCell="C10" sqref="C10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6" t="str">
        <f>'Notas de Disciplina Financiera'!A1</f>
        <v>INSTITUTO MUNICIPAL DE LAS MUJERES</v>
      </c>
      <c r="C1" s="76"/>
      <c r="D1" s="76"/>
      <c r="E1" s="40" t="s">
        <v>0</v>
      </c>
      <c r="F1" s="41">
        <f>'Notas de Disciplina Financiera'!D1</f>
        <v>2024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01/01/2024 AL 30/09/2024</v>
      </c>
      <c r="C3" s="76"/>
      <c r="D3" s="76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0" spans="1:6" x14ac:dyDescent="0.2">
      <c r="C10" s="1" t="s">
        <v>151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MUNICIPAL MUJER IMM</cp:lastModifiedBy>
  <cp:revision/>
  <dcterms:created xsi:type="dcterms:W3CDTF">2024-03-15T21:50:03Z</dcterms:created>
  <dcterms:modified xsi:type="dcterms:W3CDTF">2024-10-14T15:54:37Z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